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Database" sheetId="1" r:id="rId1"/>
  </sheets>
  <definedNames>
    <definedName name="_xlnm._FilterDatabase" localSheetId="0" hidden="1">Database!$A$1:$P$11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5" i="1" l="1"/>
  <c r="L5" i="1"/>
  <c r="K5" i="1"/>
  <c r="I5" i="1"/>
  <c r="L3" i="1"/>
  <c r="L4" i="1"/>
  <c r="L6" i="1"/>
  <c r="L7" i="1"/>
  <c r="L8" i="1"/>
  <c r="L9" i="1"/>
  <c r="L10" i="1"/>
  <c r="L2" i="1"/>
  <c r="Q3" i="1"/>
  <c r="Q4" i="1"/>
  <c r="Q6" i="1"/>
  <c r="Q7" i="1"/>
  <c r="Q8" i="1"/>
  <c r="Q9" i="1"/>
  <c r="Q10" i="1"/>
  <c r="Q2" i="1"/>
  <c r="F11" i="1"/>
  <c r="Q11" i="1" l="1"/>
  <c r="K2" i="1"/>
  <c r="K10" i="1"/>
  <c r="K8" i="1"/>
  <c r="K7" i="1"/>
  <c r="K6" i="1"/>
  <c r="K4" i="1"/>
  <c r="K3" i="1"/>
  <c r="K9" i="1"/>
  <c r="I9" i="1"/>
  <c r="I3" i="1"/>
  <c r="I4" i="1"/>
  <c r="I6" i="1"/>
  <c r="I7" i="1"/>
  <c r="I8" i="1"/>
  <c r="I10" i="1"/>
  <c r="I2" i="1"/>
  <c r="I11" i="1" l="1"/>
  <c r="K11" i="1"/>
</calcChain>
</file>

<file path=xl/sharedStrings.xml><?xml version="1.0" encoding="utf-8"?>
<sst xmlns="http://schemas.openxmlformats.org/spreadsheetml/2006/main" count="60" uniqueCount="41">
  <si>
    <t>Item number</t>
  </si>
  <si>
    <t>Product Name</t>
  </si>
  <si>
    <t>Warehouse unit</t>
  </si>
  <si>
    <t>1117</t>
  </si>
  <si>
    <t>IP MILLESFOGLIE PISTACHIO.</t>
  </si>
  <si>
    <t>2025-08-31</t>
  </si>
  <si>
    <t>CT</t>
  </si>
  <si>
    <t>6005</t>
  </si>
  <si>
    <t>TM 3CHIC WITH RASPBERRIES</t>
  </si>
  <si>
    <t>6221</t>
  </si>
  <si>
    <t>6503</t>
  </si>
  <si>
    <t>TM GOLDEN PISTAC LEAF.</t>
  </si>
  <si>
    <t>8388</t>
  </si>
  <si>
    <t>8389</t>
  </si>
  <si>
    <t>IP CORN. JOLI APRICOT</t>
  </si>
  <si>
    <t>6475</t>
  </si>
  <si>
    <t>TM HAZELNUT CREAM 0.5 KG</t>
  </si>
  <si>
    <t>2025-09-03</t>
  </si>
  <si>
    <t>CF</t>
  </si>
  <si>
    <t>2025-09-05</t>
  </si>
  <si>
    <t>6479</t>
  </si>
  <si>
    <t>TM WILD BERRY FILLING 0.5 KG</t>
  </si>
  <si>
    <t>Photo</t>
  </si>
  <si>
    <t>Expiration date</t>
  </si>
  <si>
    <t>Retail Price</t>
  </si>
  <si>
    <t>Total Retail Price</t>
  </si>
  <si>
    <t>Total Request</t>
  </si>
  <si>
    <t>udv cl (qxc)</t>
  </si>
  <si>
    <t>Declared net weight in kg cl</t>
  </si>
  <si>
    <t>Category</t>
  </si>
  <si>
    <t>Croissant</t>
  </si>
  <si>
    <t>Fillings</t>
  </si>
  <si>
    <t>Pallet Bases</t>
  </si>
  <si>
    <t>Quantity</t>
  </si>
  <si>
    <t>Boxes per pallet</t>
  </si>
  <si>
    <t>MG CRO. DL CURVED APRICOT</t>
  </si>
  <si>
    <t>IP EMPTY JOLI CROISSANT</t>
  </si>
  <si>
    <t>% Request</t>
  </si>
  <si>
    <t>Number of pieces for package</t>
  </si>
  <si>
    <t>6004</t>
  </si>
  <si>
    <t>TM 3CHIC ALBICOCCA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</si>
</sst>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_-* #,##0_-;\-* #,##0_-;_-* &quot;-&quot;??_-;_-@_-"/>
  </numFmts>
  <fonts count="5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4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44" fontId="0" fillId="0" borderId="0" xfId="1" applyFont="1" applyAlignment="1">
      <alignment vertical="center"/>
    </xf>
    <xf numFmtId="0" fontId="2" fillId="0" borderId="0" xfId="0" applyFont="1" applyAlignment="1">
      <alignment vertical="center" wrapText="1"/>
    </xf>
    <xf numFmtId="44" fontId="2" fillId="0" borderId="0" xfId="1" applyFont="1" applyAlignment="1">
      <alignment vertical="center" wrapText="1"/>
    </xf>
    <xf numFmtId="3" fontId="2" fillId="0" borderId="0" xfId="0" applyNumberFormat="1" applyFont="1" applyAlignment="1">
      <alignment vertical="center"/>
    </xf>
    <xf numFmtId="3" fontId="2" fillId="0" borderId="0" xfId="0" applyNumberFormat="1" applyFont="1" applyAlignment="1">
      <alignment vertical="center" wrapText="1"/>
    </xf>
    <xf numFmtId="3" fontId="0" fillId="0" borderId="0" xfId="0" applyNumberFormat="1" applyAlignment="1">
      <alignment vertical="center"/>
    </xf>
    <xf numFmtId="0" fontId="2" fillId="0" borderId="0" xfId="0" applyFont="1" applyAlignment="1">
      <alignment horizontal="center" vertical="center" wrapText="1"/>
    </xf>
    <xf numFmtId="2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vertical="center"/>
    </xf>
    <xf numFmtId="164" fontId="2" fillId="0" borderId="0" xfId="0" applyNumberFormat="1" applyFont="1" applyAlignment="1">
      <alignment vertical="center"/>
    </xf>
    <xf numFmtId="44" fontId="3" fillId="0" borderId="0" xfId="1" applyFont="1" applyAlignment="1">
      <alignment vertical="center"/>
    </xf>
    <xf numFmtId="44" fontId="3" fillId="0" borderId="0" xfId="1" applyFont="1" applyFill="1" applyAlignment="1">
      <alignment vertical="center"/>
    </xf>
    <xf numFmtId="44" fontId="4" fillId="0" borderId="0" xfId="1" applyFont="1" applyAlignment="1">
      <alignment vertical="center"/>
    </xf>
    <xf numFmtId="44" fontId="2" fillId="2" borderId="0" xfId="1" applyFont="1" applyFill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44" fontId="3" fillId="2" borderId="0" xfId="1" applyFont="1" applyFill="1" applyAlignment="1">
      <alignment vertical="center"/>
    </xf>
    <xf numFmtId="164" fontId="0" fillId="2" borderId="0" xfId="0" applyNumberFormat="1" applyFill="1" applyAlignment="1">
      <alignment horizontal="right" vertical="center"/>
    </xf>
    <xf numFmtId="0" fontId="0" fillId="2" borderId="0" xfId="0" applyFill="1" applyAlignment="1">
      <alignment horizontal="right" vertical="center"/>
    </xf>
    <xf numFmtId="44" fontId="4" fillId="2" borderId="0" xfId="1" applyFont="1" applyFill="1" applyAlignment="1">
      <alignment vertical="center"/>
    </xf>
    <xf numFmtId="14" fontId="0" fillId="0" borderId="0" xfId="0" applyNumberFormat="1" applyAlignment="1">
      <alignment vertical="center"/>
    </xf>
    <xf numFmtId="9" fontId="3" fillId="2" borderId="0" xfId="2" applyFont="1" applyFill="1" applyAlignment="1">
      <alignment horizontal="center" vertic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288473</xdr:colOff>
      <xdr:row>1</xdr:row>
      <xdr:rowOff>106816</xdr:rowOff>
    </xdr:from>
    <xdr:to>
      <xdr:col>2</xdr:col>
      <xdr:colOff>1306313</xdr:colOff>
      <xdr:row>1</xdr:row>
      <xdr:rowOff>952499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xmlns="" id="{48FB78D3-BC67-B703-5FF3-5B05E408E4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75366" y="1120549"/>
          <a:ext cx="1011490" cy="845683"/>
        </a:xfrm>
        <a:prstGeom prst="rect">
          <a:avLst/>
        </a:prstGeom>
      </xdr:spPr>
    </xdr:pic>
    <xdr:clientData/>
  </xdr:twoCellAnchor>
  <xdr:twoCellAnchor editAs="oneCell">
    <xdr:from>
      <xdr:col>2</xdr:col>
      <xdr:colOff>74840</xdr:colOff>
      <xdr:row>2</xdr:row>
      <xdr:rowOff>163285</xdr:rowOff>
    </xdr:from>
    <xdr:to>
      <xdr:col>2</xdr:col>
      <xdr:colOff>1522554</xdr:colOff>
      <xdr:row>2</xdr:row>
      <xdr:rowOff>980168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xmlns="" id="{86C476F4-00F3-F0D8-F552-9F877F9E35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061733" y="3204482"/>
          <a:ext cx="1457239" cy="823233"/>
        </a:xfrm>
        <a:prstGeom prst="rect">
          <a:avLst/>
        </a:prstGeom>
      </xdr:spPr>
    </xdr:pic>
    <xdr:clientData/>
  </xdr:twoCellAnchor>
  <xdr:twoCellAnchor editAs="oneCell">
    <xdr:from>
      <xdr:col>2</xdr:col>
      <xdr:colOff>1</xdr:colOff>
      <xdr:row>3</xdr:row>
      <xdr:rowOff>97292</xdr:rowOff>
    </xdr:from>
    <xdr:to>
      <xdr:col>3</xdr:col>
      <xdr:colOff>10433</xdr:colOff>
      <xdr:row>3</xdr:row>
      <xdr:rowOff>808316</xdr:rowOff>
    </xdr:to>
    <xdr:pic>
      <xdr:nvPicPr>
        <xdr:cNvPr id="6" name="Immagine 5">
          <a:extLst>
            <a:ext uri="{FF2B5EF4-FFF2-40B4-BE49-F238E27FC236}">
              <a16:creationId xmlns:a16="http://schemas.microsoft.com/office/drawing/2014/main" xmlns="" id="{8C5D05F3-3FEA-44F9-B953-7C884949B8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986894" y="5165953"/>
          <a:ext cx="1585232" cy="717374"/>
        </a:xfrm>
        <a:prstGeom prst="rect">
          <a:avLst/>
        </a:prstGeom>
      </xdr:spPr>
    </xdr:pic>
    <xdr:clientData/>
  </xdr:twoCellAnchor>
  <xdr:twoCellAnchor editAs="oneCell">
    <xdr:from>
      <xdr:col>2</xdr:col>
      <xdr:colOff>285749</xdr:colOff>
      <xdr:row>5</xdr:row>
      <xdr:rowOff>81644</xdr:rowOff>
    </xdr:from>
    <xdr:to>
      <xdr:col>2</xdr:col>
      <xdr:colOff>1306580</xdr:colOff>
      <xdr:row>5</xdr:row>
      <xdr:rowOff>945696</xdr:rowOff>
    </xdr:to>
    <xdr:pic>
      <xdr:nvPicPr>
        <xdr:cNvPr id="8" name="Immagine 7">
          <a:extLst>
            <a:ext uri="{FF2B5EF4-FFF2-40B4-BE49-F238E27FC236}">
              <a16:creationId xmlns:a16="http://schemas.microsoft.com/office/drawing/2014/main" xmlns="" id="{784DD2C5-5917-4FE1-B9F7-A9734F3A46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72642" y="7177770"/>
          <a:ext cx="1024006" cy="864052"/>
        </a:xfrm>
        <a:prstGeom prst="rect">
          <a:avLst/>
        </a:prstGeom>
      </xdr:spPr>
    </xdr:pic>
    <xdr:clientData/>
  </xdr:twoCellAnchor>
  <xdr:twoCellAnchor editAs="oneCell">
    <xdr:from>
      <xdr:col>2</xdr:col>
      <xdr:colOff>20411</xdr:colOff>
      <xdr:row>6</xdr:row>
      <xdr:rowOff>176893</xdr:rowOff>
    </xdr:from>
    <xdr:to>
      <xdr:col>3</xdr:col>
      <xdr:colOff>10060</xdr:colOff>
      <xdr:row>6</xdr:row>
      <xdr:rowOff>978531</xdr:rowOff>
    </xdr:to>
    <xdr:pic>
      <xdr:nvPicPr>
        <xdr:cNvPr id="9" name="Immagine 8">
          <a:extLst>
            <a:ext uri="{FF2B5EF4-FFF2-40B4-BE49-F238E27FC236}">
              <a16:creationId xmlns:a16="http://schemas.microsoft.com/office/drawing/2014/main" xmlns="" id="{BD26BC9D-1199-08B1-2A8A-627D2250C5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007304" y="8286750"/>
          <a:ext cx="1535874" cy="807988"/>
        </a:xfrm>
        <a:prstGeom prst="rect">
          <a:avLst/>
        </a:prstGeom>
      </xdr:spPr>
    </xdr:pic>
    <xdr:clientData/>
  </xdr:twoCellAnchor>
  <xdr:twoCellAnchor editAs="oneCell">
    <xdr:from>
      <xdr:col>2</xdr:col>
      <xdr:colOff>74839</xdr:colOff>
      <xdr:row>8</xdr:row>
      <xdr:rowOff>40822</xdr:rowOff>
    </xdr:from>
    <xdr:to>
      <xdr:col>3</xdr:col>
      <xdr:colOff>2561</xdr:colOff>
      <xdr:row>8</xdr:row>
      <xdr:rowOff>993322</xdr:rowOff>
    </xdr:to>
    <xdr:pic>
      <xdr:nvPicPr>
        <xdr:cNvPr id="10" name="Immagine 9">
          <a:extLst>
            <a:ext uri="{FF2B5EF4-FFF2-40B4-BE49-F238E27FC236}">
              <a16:creationId xmlns:a16="http://schemas.microsoft.com/office/drawing/2014/main" xmlns="" id="{A44F6CF0-F309-43A7-A510-548C1F8FFD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061732" y="10178143"/>
          <a:ext cx="1518397" cy="952500"/>
        </a:xfrm>
        <a:prstGeom prst="rect">
          <a:avLst/>
        </a:prstGeom>
      </xdr:spPr>
    </xdr:pic>
    <xdr:clientData/>
  </xdr:twoCellAnchor>
  <xdr:twoCellAnchor editAs="oneCell">
    <xdr:from>
      <xdr:col>2</xdr:col>
      <xdr:colOff>61231</xdr:colOff>
      <xdr:row>7</xdr:row>
      <xdr:rowOff>155470</xdr:rowOff>
    </xdr:from>
    <xdr:to>
      <xdr:col>3</xdr:col>
      <xdr:colOff>2721</xdr:colOff>
      <xdr:row>7</xdr:row>
      <xdr:rowOff>959028</xdr:rowOff>
    </xdr:to>
    <xdr:pic>
      <xdr:nvPicPr>
        <xdr:cNvPr id="12" name="Immagine 11">
          <a:extLst>
            <a:ext uri="{FF2B5EF4-FFF2-40B4-BE49-F238E27FC236}">
              <a16:creationId xmlns:a16="http://schemas.microsoft.com/office/drawing/2014/main" xmlns="" id="{28B97330-8643-8507-02C8-B342A25D12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048124" y="9279060"/>
          <a:ext cx="1551215" cy="803558"/>
        </a:xfrm>
        <a:prstGeom prst="rect">
          <a:avLst/>
        </a:prstGeom>
      </xdr:spPr>
    </xdr:pic>
    <xdr:clientData/>
  </xdr:twoCellAnchor>
  <xdr:twoCellAnchor editAs="oneCell">
    <xdr:from>
      <xdr:col>2</xdr:col>
      <xdr:colOff>54428</xdr:colOff>
      <xdr:row>9</xdr:row>
      <xdr:rowOff>34017</xdr:rowOff>
    </xdr:from>
    <xdr:to>
      <xdr:col>3</xdr:col>
      <xdr:colOff>1200</xdr:colOff>
      <xdr:row>9</xdr:row>
      <xdr:rowOff>980167</xdr:rowOff>
    </xdr:to>
    <xdr:pic>
      <xdr:nvPicPr>
        <xdr:cNvPr id="14" name="Immagine 13">
          <a:extLst>
            <a:ext uri="{FF2B5EF4-FFF2-40B4-BE49-F238E27FC236}">
              <a16:creationId xmlns:a16="http://schemas.microsoft.com/office/drawing/2014/main" xmlns="" id="{67DE5503-0984-4BD3-80A3-73CA9AB416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041321" y="13212536"/>
          <a:ext cx="1518397" cy="952500"/>
        </a:xfrm>
        <a:prstGeom prst="rect">
          <a:avLst/>
        </a:prstGeom>
      </xdr:spPr>
    </xdr:pic>
    <xdr:clientData/>
  </xdr:twoCellAnchor>
  <xdr:oneCellAnchor>
    <xdr:from>
      <xdr:col>2</xdr:col>
      <xdr:colOff>0</xdr:colOff>
      <xdr:row>4</xdr:row>
      <xdr:rowOff>0</xdr:rowOff>
    </xdr:from>
    <xdr:ext cx="1512661" cy="674434"/>
    <xdr:pic>
      <xdr:nvPicPr>
        <xdr:cNvPr id="5" name="Immagine 4">
          <a:extLst>
            <a:ext uri="{FF2B5EF4-FFF2-40B4-BE49-F238E27FC236}">
              <a16:creationId xmlns:a16="http://schemas.microsoft.com/office/drawing/2014/main" xmlns="" id="{6229B1D0-6FD8-4141-9120-F46C3377D9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3155275" y="3781425"/>
          <a:ext cx="1512661" cy="674434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"/>
  <sheetViews>
    <sheetView tabSelected="1" zoomScale="70" zoomScaleNormal="70" workbookViewId="0">
      <pane ySplit="1" topLeftCell="A2" activePane="bottomLeft" state="frozen"/>
      <selection pane="bottomLeft" activeCell="V5" sqref="V5"/>
    </sheetView>
  </sheetViews>
  <sheetFormatPr defaultColWidth="9" defaultRowHeight="80.099999999999994" customHeight="1"/>
  <cols>
    <col min="1" max="1" width="10.375" style="1" customWidth="1"/>
    <col min="2" max="2" width="33.125" style="1" customWidth="1"/>
    <col min="3" max="4" width="22.875" style="1" customWidth="1"/>
    <col min="5" max="5" width="13.375" style="1" bestFit="1" customWidth="1"/>
    <col min="6" max="6" width="13.625" style="8" bestFit="1" customWidth="1"/>
    <col min="7" max="7" width="13.875" style="1" customWidth="1"/>
    <col min="8" max="8" width="12.75" style="3" bestFit="1" customWidth="1"/>
    <col min="9" max="9" width="20.75" style="3" customWidth="1"/>
    <col min="10" max="10" width="12" style="3" customWidth="1"/>
    <col min="11" max="11" width="20.125" style="3" customWidth="1"/>
    <col min="12" max="12" width="12.875" style="2" customWidth="1"/>
    <col min="13" max="13" width="15" style="2" customWidth="1"/>
    <col min="14" max="14" width="9" style="2"/>
    <col min="15" max="15" width="11.75" style="2" customWidth="1"/>
    <col min="16" max="16" width="9" style="2"/>
    <col min="17" max="17" width="14.125" style="1" customWidth="1"/>
    <col min="18" max="16384" width="9" style="1"/>
  </cols>
  <sheetData>
    <row r="1" spans="1:17" s="4" customFormat="1" ht="57.4" customHeight="1">
      <c r="A1" s="4" t="s">
        <v>0</v>
      </c>
      <c r="B1" s="4" t="s">
        <v>1</v>
      </c>
      <c r="C1" s="4" t="s">
        <v>22</v>
      </c>
      <c r="D1" s="4" t="s">
        <v>29</v>
      </c>
      <c r="E1" s="4" t="s">
        <v>23</v>
      </c>
      <c r="F1" s="7" t="s">
        <v>33</v>
      </c>
      <c r="G1" s="4" t="s">
        <v>2</v>
      </c>
      <c r="H1" s="5" t="s">
        <v>24</v>
      </c>
      <c r="I1" s="5" t="s">
        <v>25</v>
      </c>
      <c r="J1" s="16"/>
      <c r="K1" s="16" t="s">
        <v>26</v>
      </c>
      <c r="L1" s="17" t="s">
        <v>37</v>
      </c>
      <c r="M1" s="17" t="s">
        <v>38</v>
      </c>
      <c r="N1" s="9" t="s">
        <v>27</v>
      </c>
      <c r="O1" s="9" t="s">
        <v>28</v>
      </c>
      <c r="P1" s="9" t="s">
        <v>34</v>
      </c>
      <c r="Q1" s="4" t="s">
        <v>32</v>
      </c>
    </row>
    <row r="2" spans="1:17" ht="80.099999999999994" customHeight="1">
      <c r="A2" s="1" t="s">
        <v>3</v>
      </c>
      <c r="B2" s="1" t="s">
        <v>4</v>
      </c>
      <c r="D2" s="1" t="s">
        <v>30</v>
      </c>
      <c r="E2" s="1" t="s">
        <v>5</v>
      </c>
      <c r="F2" s="8">
        <v>1788</v>
      </c>
      <c r="G2" s="1" t="s">
        <v>6</v>
      </c>
      <c r="H2" s="13">
        <v>44.4</v>
      </c>
      <c r="I2" s="13">
        <f>H2*F2</f>
        <v>79387.199999999997</v>
      </c>
      <c r="J2" s="18">
        <v>1.65</v>
      </c>
      <c r="K2" s="18">
        <f>J2*F2</f>
        <v>2950.2</v>
      </c>
      <c r="L2" s="23">
        <f>J2/H2</f>
        <v>3.7162162162162164E-2</v>
      </c>
      <c r="M2" s="19">
        <v>50</v>
      </c>
      <c r="N2" s="10">
        <v>1</v>
      </c>
      <c r="O2" s="2">
        <v>4.5</v>
      </c>
      <c r="P2" s="2">
        <v>72</v>
      </c>
      <c r="Q2" s="11">
        <f>F2/P2</f>
        <v>24.833333333333332</v>
      </c>
    </row>
    <row r="3" spans="1:17" ht="80.099999999999994" customHeight="1">
      <c r="A3" s="1" t="s">
        <v>7</v>
      </c>
      <c r="B3" s="1" t="s">
        <v>8</v>
      </c>
      <c r="D3" s="1" t="s">
        <v>30</v>
      </c>
      <c r="E3" s="1" t="s">
        <v>5</v>
      </c>
      <c r="F3" s="8">
        <v>36</v>
      </c>
      <c r="G3" s="1" t="s">
        <v>6</v>
      </c>
      <c r="H3" s="13">
        <v>53.4</v>
      </c>
      <c r="I3" s="13">
        <f t="shared" ref="I3:I10" si="0">H3*F3</f>
        <v>1922.3999999999999</v>
      </c>
      <c r="J3" s="18">
        <v>1.65</v>
      </c>
      <c r="K3" s="18">
        <f>J3*F3</f>
        <v>59.4</v>
      </c>
      <c r="L3" s="23">
        <f t="shared" ref="L3:L10" si="1">J3/H3</f>
        <v>3.0898876404494381E-2</v>
      </c>
      <c r="M3" s="20">
        <v>50</v>
      </c>
      <c r="N3" s="10">
        <v>1</v>
      </c>
      <c r="O3" s="2">
        <v>4.5</v>
      </c>
      <c r="P3" s="2">
        <v>72</v>
      </c>
      <c r="Q3" s="11">
        <f>F3/P3</f>
        <v>0.5</v>
      </c>
    </row>
    <row r="4" spans="1:17" ht="80.099999999999994" customHeight="1">
      <c r="A4" s="1" t="s">
        <v>9</v>
      </c>
      <c r="B4" s="1" t="s">
        <v>35</v>
      </c>
      <c r="D4" s="1" t="s">
        <v>30</v>
      </c>
      <c r="E4" s="1" t="s">
        <v>5</v>
      </c>
      <c r="F4" s="8">
        <v>141</v>
      </c>
      <c r="G4" s="1" t="s">
        <v>6</v>
      </c>
      <c r="H4" s="13">
        <v>56.95</v>
      </c>
      <c r="I4" s="13">
        <f t="shared" si="0"/>
        <v>8029.9500000000007</v>
      </c>
      <c r="J4" s="18">
        <v>1.65</v>
      </c>
      <c r="K4" s="18">
        <f>J4*F4</f>
        <v>232.64999999999998</v>
      </c>
      <c r="L4" s="23">
        <f t="shared" si="1"/>
        <v>2.8972783143107986E-2</v>
      </c>
      <c r="M4" s="20">
        <v>170</v>
      </c>
      <c r="N4" s="10">
        <v>1</v>
      </c>
      <c r="O4" s="2">
        <v>11.9</v>
      </c>
      <c r="P4" s="2">
        <v>54</v>
      </c>
      <c r="Q4" s="11">
        <f>F4/P4</f>
        <v>2.6111111111111112</v>
      </c>
    </row>
    <row r="5" spans="1:17" ht="80.099999999999994" customHeight="1">
      <c r="A5" s="1" t="s">
        <v>39</v>
      </c>
      <c r="B5" s="1" t="s">
        <v>40</v>
      </c>
      <c r="D5" s="1" t="s">
        <v>30</v>
      </c>
      <c r="E5" s="22">
        <v>46022</v>
      </c>
      <c r="F5" s="8">
        <v>4342</v>
      </c>
      <c r="G5" s="1" t="s">
        <v>6</v>
      </c>
      <c r="H5" s="3">
        <v>53.4</v>
      </c>
      <c r="I5" s="13">
        <f>H5*F5</f>
        <v>231862.8</v>
      </c>
      <c r="J5" s="18">
        <v>1.65</v>
      </c>
      <c r="K5" s="18">
        <f>J5*F5</f>
        <v>7164.2999999999993</v>
      </c>
      <c r="L5" s="23">
        <f>J5/H5</f>
        <v>3.0898876404494381E-2</v>
      </c>
      <c r="M5" s="20">
        <v>50</v>
      </c>
      <c r="N5" s="10">
        <v>1</v>
      </c>
      <c r="O5" s="2">
        <v>4.5</v>
      </c>
      <c r="P5" s="2">
        <v>72</v>
      </c>
      <c r="Q5" s="11">
        <f>F5/P5</f>
        <v>60.305555555555557</v>
      </c>
    </row>
    <row r="6" spans="1:17" ht="80.099999999999994" customHeight="1">
      <c r="A6" s="1" t="s">
        <v>10</v>
      </c>
      <c r="B6" s="1" t="s">
        <v>11</v>
      </c>
      <c r="D6" s="1" t="s">
        <v>30</v>
      </c>
      <c r="E6" s="1" t="s">
        <v>5</v>
      </c>
      <c r="F6" s="8">
        <v>2519</v>
      </c>
      <c r="G6" s="1" t="s">
        <v>6</v>
      </c>
      <c r="H6" s="13">
        <v>44.4</v>
      </c>
      <c r="I6" s="13">
        <f t="shared" si="0"/>
        <v>111843.59999999999</v>
      </c>
      <c r="J6" s="18">
        <v>1.65</v>
      </c>
      <c r="K6" s="18">
        <f>J6*F6</f>
        <v>4156.3499999999995</v>
      </c>
      <c r="L6" s="23">
        <f t="shared" si="1"/>
        <v>3.7162162162162164E-2</v>
      </c>
      <c r="M6" s="19">
        <v>50</v>
      </c>
      <c r="N6" s="10">
        <v>1</v>
      </c>
      <c r="O6" s="2">
        <v>4.5</v>
      </c>
      <c r="P6" s="2">
        <v>72</v>
      </c>
      <c r="Q6" s="11">
        <f>F6/P6</f>
        <v>34.986111111111114</v>
      </c>
    </row>
    <row r="7" spans="1:17" ht="80.099999999999994" customHeight="1">
      <c r="A7" s="1" t="s">
        <v>12</v>
      </c>
      <c r="B7" s="1" t="s">
        <v>36</v>
      </c>
      <c r="D7" s="1" t="s">
        <v>30</v>
      </c>
      <c r="E7" s="1" t="s">
        <v>5</v>
      </c>
      <c r="F7" s="8">
        <v>2111</v>
      </c>
      <c r="G7" s="1" t="s">
        <v>6</v>
      </c>
      <c r="H7" s="13">
        <v>50.8</v>
      </c>
      <c r="I7" s="13">
        <f t="shared" si="0"/>
        <v>107238.79999999999</v>
      </c>
      <c r="J7" s="18">
        <v>1.65</v>
      </c>
      <c r="K7" s="18">
        <f>J7*F7</f>
        <v>3483.1499999999996</v>
      </c>
      <c r="L7" s="23">
        <f t="shared" si="1"/>
        <v>3.2480314960629919E-2</v>
      </c>
      <c r="M7" s="20">
        <v>50</v>
      </c>
      <c r="N7" s="10">
        <v>1</v>
      </c>
      <c r="O7" s="2">
        <v>3.5</v>
      </c>
      <c r="P7" s="2">
        <v>72</v>
      </c>
      <c r="Q7" s="11">
        <f>F7/P7</f>
        <v>29.319444444444443</v>
      </c>
    </row>
    <row r="8" spans="1:17" ht="80.099999999999994" customHeight="1">
      <c r="A8" s="1" t="s">
        <v>13</v>
      </c>
      <c r="B8" s="1" t="s">
        <v>14</v>
      </c>
      <c r="D8" s="1" t="s">
        <v>30</v>
      </c>
      <c r="E8" s="1" t="s">
        <v>5</v>
      </c>
      <c r="F8" s="8">
        <v>1488</v>
      </c>
      <c r="G8" s="1" t="s">
        <v>6</v>
      </c>
      <c r="H8" s="13">
        <v>57.6</v>
      </c>
      <c r="I8" s="13">
        <f t="shared" si="0"/>
        <v>85708.800000000003</v>
      </c>
      <c r="J8" s="18">
        <v>1.65</v>
      </c>
      <c r="K8" s="18">
        <f>J8*F8</f>
        <v>2455.1999999999998</v>
      </c>
      <c r="L8" s="23">
        <f t="shared" si="1"/>
        <v>2.8645833333333332E-2</v>
      </c>
      <c r="M8" s="20">
        <v>50</v>
      </c>
      <c r="N8" s="10">
        <v>1</v>
      </c>
      <c r="O8" s="2">
        <v>4.25</v>
      </c>
      <c r="P8" s="2">
        <v>72</v>
      </c>
      <c r="Q8" s="11">
        <f>F8/P8</f>
        <v>20.666666666666668</v>
      </c>
    </row>
    <row r="9" spans="1:17" ht="80.099999999999994" customHeight="1">
      <c r="A9" s="1" t="s">
        <v>15</v>
      </c>
      <c r="B9" s="1" t="s">
        <v>16</v>
      </c>
      <c r="D9" s="1" t="s">
        <v>31</v>
      </c>
      <c r="E9" s="1" t="s">
        <v>17</v>
      </c>
      <c r="F9" s="8">
        <v>1524</v>
      </c>
      <c r="G9" s="1" t="s">
        <v>18</v>
      </c>
      <c r="H9" s="13">
        <v>5.7</v>
      </c>
      <c r="I9" s="14">
        <f>H9*F9</f>
        <v>8686.8000000000011</v>
      </c>
      <c r="J9" s="18">
        <v>1.25</v>
      </c>
      <c r="K9" s="18">
        <f>J9*F9</f>
        <v>1905</v>
      </c>
      <c r="L9" s="23">
        <f t="shared" si="1"/>
        <v>0.21929824561403508</v>
      </c>
      <c r="M9" s="19">
        <v>20</v>
      </c>
      <c r="N9" s="10">
        <v>6</v>
      </c>
      <c r="O9" s="2">
        <v>3</v>
      </c>
      <c r="P9" s="2">
        <v>140</v>
      </c>
      <c r="Q9" s="11">
        <f>F9/P9</f>
        <v>10.885714285714286</v>
      </c>
    </row>
    <row r="10" spans="1:17" ht="80.099999999999994" customHeight="1">
      <c r="A10" s="1" t="s">
        <v>20</v>
      </c>
      <c r="B10" s="1" t="s">
        <v>21</v>
      </c>
      <c r="D10" s="1" t="s">
        <v>31</v>
      </c>
      <c r="E10" s="1" t="s">
        <v>19</v>
      </c>
      <c r="F10" s="8">
        <v>90</v>
      </c>
      <c r="G10" s="1" t="s">
        <v>18</v>
      </c>
      <c r="H10" s="13">
        <v>4.3499999999999996</v>
      </c>
      <c r="I10" s="13">
        <f t="shared" si="0"/>
        <v>391.49999999999994</v>
      </c>
      <c r="J10" s="18">
        <v>1.25</v>
      </c>
      <c r="K10" s="18">
        <f t="shared" ref="K10" si="2">J10*F10</f>
        <v>112.5</v>
      </c>
      <c r="L10" s="23">
        <f t="shared" si="1"/>
        <v>0.2873563218390805</v>
      </c>
      <c r="M10" s="19">
        <v>20</v>
      </c>
      <c r="N10" s="10">
        <v>6</v>
      </c>
      <c r="O10" s="2">
        <v>3</v>
      </c>
      <c r="P10" s="2">
        <v>140</v>
      </c>
      <c r="Q10" s="11">
        <f>F10/P10</f>
        <v>0.6428571428571429</v>
      </c>
    </row>
    <row r="11" spans="1:17" ht="18">
      <c r="F11" s="6">
        <f>SUM(F2:F10)</f>
        <v>14039</v>
      </c>
      <c r="I11" s="15">
        <f>SUM(I2:I10)</f>
        <v>635071.85000000009</v>
      </c>
      <c r="K11" s="21">
        <f>SUM(K2:K10)</f>
        <v>22518.749999999996</v>
      </c>
      <c r="Q11" s="12">
        <f>SUM(Q2:Q10)</f>
        <v>184.75079365079361</v>
      </c>
    </row>
  </sheetData>
  <autoFilter ref="A1:P1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Database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2025-06-27T13:01:22Z</dcterms:created>
  <dcterms:modified xsi:type="dcterms:W3CDTF">2025-07-22T13:37:14Z</dcterms:modified>
</cp:coreProperties>
</file>